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zuliani\Downloads\"/>
    </mc:Choice>
  </mc:AlternateContent>
  <xr:revisionPtr revIDLastSave="0" documentId="13_ncr:1_{FCDBC459-FCDE-46E4-8043-128F51F0C479}" xr6:coauthVersionLast="47" xr6:coauthVersionMax="47" xr10:uidLastSave="{00000000-0000-0000-0000-000000000000}"/>
  <bookViews>
    <workbookView xWindow="-28920" yWindow="-7740" windowWidth="29040" windowHeight="15720" activeTab="2" xr2:uid="{B4491B12-C848-44F9-A566-2181048C291E}"/>
  </bookViews>
  <sheets>
    <sheet name="SIMULATEUR ENFANCE ROMAGNE" sheetId="6" r:id="rId1"/>
    <sheet name="SIMULATEUR ENFANCE EXTERIEUR" sheetId="7" r:id="rId2"/>
    <sheet name="SIMULATEUR ESCAL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F14" i="7" s="1"/>
  <c r="C14" i="6"/>
  <c r="F14" i="6" s="1"/>
  <c r="J9" i="5"/>
  <c r="K9" i="5" s="1"/>
  <c r="J8" i="5"/>
  <c r="K8" i="5" s="1"/>
  <c r="E9" i="5"/>
  <c r="F9" i="5" s="1"/>
  <c r="E8" i="5"/>
  <c r="F8" i="5" s="1"/>
  <c r="J16" i="5"/>
  <c r="K16" i="5" s="1"/>
  <c r="J15" i="5"/>
  <c r="K15" i="5" s="1"/>
  <c r="J14" i="5"/>
  <c r="K14" i="5" s="1"/>
  <c r="J13" i="5"/>
  <c r="K13" i="5" s="1"/>
  <c r="J12" i="5"/>
  <c r="K12" i="5" s="1"/>
  <c r="J7" i="5"/>
  <c r="K7" i="5" s="1"/>
  <c r="E16" i="5"/>
  <c r="F16" i="5" s="1"/>
  <c r="E15" i="5"/>
  <c r="F15" i="5" s="1"/>
  <c r="E14" i="5"/>
  <c r="F14" i="5" s="1"/>
  <c r="E13" i="5"/>
  <c r="F13" i="5" s="1"/>
  <c r="E12" i="5"/>
  <c r="F12" i="5" s="1"/>
  <c r="E7" i="5"/>
  <c r="F7" i="5" s="1"/>
  <c r="C17" i="7"/>
  <c r="F17" i="7" s="1"/>
  <c r="C16" i="7"/>
  <c r="F16" i="7" s="1"/>
  <c r="C15" i="7"/>
  <c r="F15" i="7" s="1"/>
  <c r="C13" i="7"/>
  <c r="F13" i="7" s="1"/>
  <c r="C12" i="7"/>
  <c r="F12" i="7" s="1"/>
  <c r="C11" i="7"/>
  <c r="F11" i="7" s="1"/>
  <c r="C17" i="6"/>
  <c r="F17" i="6" s="1"/>
  <c r="C16" i="6"/>
  <c r="F16" i="6" s="1"/>
  <c r="C15" i="6"/>
  <c r="F15" i="6" s="1"/>
  <c r="C13" i="6"/>
  <c r="F13" i="6" s="1"/>
  <c r="C12" i="6"/>
  <c r="F12" i="6" s="1"/>
  <c r="C11" i="6"/>
  <c r="F11" i="6" s="1"/>
</calcChain>
</file>

<file path=xl/sharedStrings.xml><?xml version="1.0" encoding="utf-8"?>
<sst xmlns="http://schemas.openxmlformats.org/spreadsheetml/2006/main" count="77" uniqueCount="48">
  <si>
    <t>Taux d'effort</t>
  </si>
  <si>
    <t>Restaurant scolaire Romagnéens</t>
  </si>
  <si>
    <t>Restaurant scolaire Extérieurs</t>
  </si>
  <si>
    <t>Garderie Romagnéens</t>
  </si>
  <si>
    <t>Garderie Extérieurs</t>
  </si>
  <si>
    <t>ALSH Journée Romagnéens</t>
  </si>
  <si>
    <t>ALSH Journée Extérieurs</t>
  </si>
  <si>
    <t>ALSH demi-journée Romagnéens</t>
  </si>
  <si>
    <t>ALSH demi-journée Extérieurs</t>
  </si>
  <si>
    <t>Péricentre Extérieurs</t>
  </si>
  <si>
    <t>Mini-camp diablotins Romagnéens</t>
  </si>
  <si>
    <t>Mini-camp diablotins Extérieurs</t>
  </si>
  <si>
    <t>Adulte solo</t>
  </si>
  <si>
    <t>Adultes en duo</t>
  </si>
  <si>
    <t>Famille 2 adultes avec enfants dans la limite de 3</t>
  </si>
  <si>
    <t>Famille 1 adulte avec enfants dans la limite de 3</t>
  </si>
  <si>
    <t>par enfant supplémentaire</t>
  </si>
  <si>
    <t>Spectacles</t>
  </si>
  <si>
    <t>Montants forfaitaires</t>
  </si>
  <si>
    <t>Tarif plancher</t>
  </si>
  <si>
    <t>Tarif plafond</t>
  </si>
  <si>
    <t>Tarifs de facturation au taux d'effort</t>
  </si>
  <si>
    <t>Surcoût sortie départementale - ALSH</t>
  </si>
  <si>
    <t>Adhésion forfaitaire</t>
  </si>
  <si>
    <t>Ateliers</t>
  </si>
  <si>
    <t>TARIF PREVISIONNEL</t>
  </si>
  <si>
    <t>tarif prévisionnel</t>
  </si>
  <si>
    <t>VOTRE TARIF</t>
  </si>
  <si>
    <t>Entrez votre QUOTIENT FAMILIAL :</t>
  </si>
  <si>
    <t>20,00 € par adulte</t>
  </si>
  <si>
    <t>Journée thématique SANS intervenant</t>
  </si>
  <si>
    <t>Journée thématique AVEC intervenant</t>
  </si>
  <si>
    <t>SERVICE ENFANCE
TARIFS
au 1er JANVIER 2026</t>
  </si>
  <si>
    <t>ALSH Repas Romagnéens</t>
  </si>
  <si>
    <t>ALSH Repas Extérieurs</t>
  </si>
  <si>
    <t>Péricentre Romagnéens</t>
  </si>
  <si>
    <t>Pénalité de retard -
Garderie ou ALSH - moins de 5 min</t>
  </si>
  <si>
    <t>Pénalité de retard -
Garderie ou ALSH - par tranche de 5 min</t>
  </si>
  <si>
    <t>Surcoût sortie locale ou intervenant - ALSH</t>
  </si>
  <si>
    <t>Inscription ou annulation hors délai</t>
  </si>
  <si>
    <t>Facturation prix repas</t>
  </si>
  <si>
    <t>Facturation prix journée</t>
  </si>
  <si>
    <t>Facturation prix demi-journée</t>
  </si>
  <si>
    <t>Surpénalité</t>
  </si>
  <si>
    <t>PAS D'ADHÉSION</t>
  </si>
  <si>
    <t>NON ADHÉRENT</t>
  </si>
  <si>
    <t>ADHÉRENT</t>
  </si>
  <si>
    <t>Votre tarif personnalisé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</si>
</sst>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0.000%"/>
    <numFmt numFmtId="165" formatCode="#,##0.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1"/>
      <color theme="4"/>
      <name val="Aptos"/>
      <family val="2"/>
    </font>
    <font>
      <b/>
      <sz val="10"/>
      <color theme="4"/>
      <name val="Aptos"/>
      <family val="2"/>
    </font>
    <font>
      <sz val="11"/>
      <color rgb="FF10C689"/>
      <name val="Aptos"/>
      <family val="2"/>
    </font>
    <font>
      <b/>
      <sz val="18"/>
      <color rgb="FF10C689"/>
      <name val="Aptos"/>
      <family val="2"/>
    </font>
    <font>
      <b/>
      <sz val="18"/>
      <color rgb="FF10C689"/>
      <name val="Aptos Narrow"/>
      <family val="2"/>
      <scheme val="minor"/>
    </font>
    <font>
      <b/>
      <sz val="10"/>
      <color rgb="FFFF0000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ptos"/>
      <family val="2"/>
    </font>
    <font>
      <b/>
      <sz val="11"/>
      <color theme="1"/>
      <name val="Aptos"/>
      <family val="2"/>
    </font>
    <font>
      <sz val="10"/>
      <name val="Aptos"/>
      <family val="2"/>
    </font>
    <font>
      <b/>
      <sz val="16"/>
      <color theme="4"/>
      <name val="Aptos"/>
      <family val="2"/>
    </font>
    <font>
      <sz val="16"/>
      <color theme="4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E9EBF5"/>
        <bgColor indexed="64"/>
      </patternFill>
    </fill>
    <fill>
      <patternFill patternType="solid">
        <fgColor rgb="FF10C689"/>
        <bgColor indexed="64"/>
      </patternFill>
    </fill>
    <fill>
      <patternFill patternType="solid">
        <fgColor rgb="FFDFF5E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medium">
        <color rgb="FF4E67C8"/>
      </left>
      <right style="medium">
        <color rgb="FF4E67C8"/>
      </right>
      <top style="medium">
        <color rgb="FF4E67C8"/>
      </top>
      <bottom style="medium">
        <color rgb="FF4E67C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4E67C8"/>
      </left>
      <right/>
      <top style="medium">
        <color rgb="FF4E67C8"/>
      </top>
      <bottom style="medium">
        <color rgb="FF4E67C8"/>
      </bottom>
      <diagonal/>
    </border>
    <border>
      <left/>
      <right/>
      <top style="medium">
        <color rgb="FF4E67C8"/>
      </top>
      <bottom style="medium">
        <color rgb="FF4E67C8"/>
      </bottom>
      <diagonal/>
    </border>
    <border>
      <left/>
      <right style="medium">
        <color rgb="FF4E67C8"/>
      </right>
      <top style="medium">
        <color rgb="FF4E67C8"/>
      </top>
      <bottom style="medium">
        <color rgb="FF4E67C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6" borderId="1" xfId="0" applyFont="1" applyFill="1" applyBorder="1" applyAlignment="1">
      <alignment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8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8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8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8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65" fontId="3" fillId="8" borderId="1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0" fontId="4" fillId="4" borderId="2" xfId="0" applyNumberFormat="1" applyFont="1" applyFill="1" applyBorder="1" applyAlignment="1">
      <alignment horizontal="center" vertical="center" wrapText="1"/>
    </xf>
    <xf numFmtId="8" fontId="4" fillId="4" borderId="2" xfId="0" applyNumberFormat="1" applyFont="1" applyFill="1" applyBorder="1" applyAlignment="1">
      <alignment horizontal="center" vertical="center" wrapText="1"/>
    </xf>
    <xf numFmtId="8" fontId="11" fillId="4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9" borderId="0" xfId="0" applyFont="1" applyFill="1" applyAlignment="1">
      <alignment vertical="center"/>
    </xf>
    <xf numFmtId="0" fontId="11" fillId="9" borderId="2" xfId="0" applyFont="1" applyFill="1" applyBorder="1" applyAlignment="1">
      <alignment horizontal="center" vertical="center" wrapText="1"/>
    </xf>
    <xf numFmtId="8" fontId="4" fillId="9" borderId="2" xfId="0" applyNumberFormat="1" applyFont="1" applyFill="1" applyBorder="1" applyAlignment="1">
      <alignment horizontal="center" vertical="center" wrapText="1"/>
    </xf>
    <xf numFmtId="8" fontId="11" fillId="9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11" borderId="1" xfId="0" applyFont="1" applyFill="1" applyBorder="1" applyAlignment="1">
      <alignment vertical="center" wrapText="1"/>
    </xf>
    <xf numFmtId="10" fontId="4" fillId="11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8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10" fontId="3" fillId="11" borderId="1" xfId="0" applyNumberFormat="1" applyFont="1" applyFill="1" applyBorder="1" applyAlignment="1">
      <alignment horizontal="center" vertical="center" wrapText="1"/>
    </xf>
    <xf numFmtId="8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0" xfId="0" applyFont="1" applyFill="1" applyAlignment="1" applyProtection="1">
      <alignment horizontal="center" vertical="center"/>
      <protection locked="0"/>
    </xf>
    <xf numFmtId="0" fontId="14" fillId="10" borderId="0" xfId="0" applyFont="1" applyFill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right" vertical="center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5" fontId="15" fillId="11" borderId="1" xfId="0" quotePrefix="1" applyNumberFormat="1" applyFont="1" applyFill="1" applyBorder="1" applyAlignment="1">
      <alignment horizontal="center" vertical="center"/>
    </xf>
    <xf numFmtId="165" fontId="15" fillId="7" borderId="1" xfId="0" quotePrefix="1" applyNumberFormat="1" applyFont="1" applyFill="1" applyBorder="1" applyAlignment="1">
      <alignment horizontal="center" vertical="center"/>
    </xf>
    <xf numFmtId="165" fontId="15" fillId="6" borderId="1" xfId="0" quotePrefix="1" applyNumberFormat="1" applyFont="1" applyFill="1" applyBorder="1" applyAlignment="1">
      <alignment horizontal="center" vertical="center"/>
    </xf>
    <xf numFmtId="165" fontId="12" fillId="11" borderId="1" xfId="0" quotePrefix="1" applyNumberFormat="1" applyFont="1" applyFill="1" applyBorder="1" applyAlignment="1">
      <alignment horizontal="center" vertical="center"/>
    </xf>
    <xf numFmtId="165" fontId="12" fillId="7" borderId="1" xfId="0" quotePrefix="1" applyNumberFormat="1" applyFont="1" applyFill="1" applyBorder="1" applyAlignment="1">
      <alignment horizontal="center" vertical="center"/>
    </xf>
    <xf numFmtId="165" fontId="12" fillId="6" borderId="1" xfId="0" quotePrefix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right" vertical="center"/>
    </xf>
    <xf numFmtId="0" fontId="10" fillId="9" borderId="2" xfId="0" applyFont="1" applyFill="1" applyBorder="1" applyAlignment="1">
      <alignment horizontal="right" vertical="center"/>
    </xf>
    <xf numFmtId="0" fontId="0" fillId="0" borderId="2" xfId="0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2" defaultTableStyle="TableStyleMedium2" defaultPivotStyle="PivotStyleLight16">
    <tableStyle name="Style de tableau 1" pivot="0" count="1" xr9:uid="{7C64E25F-EDD5-44BB-B204-1461E73BA9A4}">
      <tableStyleElement type="wholeTable" dxfId="0"/>
    </tableStyle>
    <tableStyle name="Style de tableau 2" pivot="0" count="0" xr9:uid="{C731789F-2831-4814-A917-6219F3929357}"/>
  </tableStyles>
  <colors>
    <mruColors>
      <color rgb="FF10C6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11</xdr:col>
      <xdr:colOff>0</xdr:colOff>
      <xdr:row>3</xdr:row>
      <xdr:rowOff>137160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A64368-E09E-4D22-97C7-FA274DF738D8}"/>
            </a:ext>
          </a:extLst>
        </xdr:cNvPr>
        <xdr:cNvSpPr txBox="1"/>
      </xdr:nvSpPr>
      <xdr:spPr>
        <a:xfrm>
          <a:off x="2247900" y="53340"/>
          <a:ext cx="5913120" cy="632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kern="1200"/>
            <a:t>SIMULATEUR</a:t>
          </a:r>
          <a:r>
            <a:rPr lang="fr-FR" sz="1600" b="1" kern="1200" baseline="0"/>
            <a:t> TAUX D'EFFORT</a:t>
          </a:r>
          <a:br>
            <a:rPr lang="fr-FR" sz="1600" b="1" kern="1200" baseline="0"/>
          </a:br>
          <a:r>
            <a:rPr lang="fr-FR" sz="1600" b="1" kern="1200" baseline="0"/>
            <a:t>Tarifs au 1er janvier 2026</a:t>
          </a:r>
          <a:endParaRPr lang="fr-FR" sz="1600" b="1" kern="1200"/>
        </a:p>
      </xdr:txBody>
    </xdr:sp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1470480</xdr:colOff>
      <xdr:row>4</xdr:row>
      <xdr:rowOff>112667</xdr:rowOff>
    </xdr:to>
    <xdr:pic>
      <xdr:nvPicPr>
        <xdr:cNvPr id="4" name="Image 3" descr="Une image contenant logo&#10;&#10;Description générée automatiquement">
          <a:extLst>
            <a:ext uri="{FF2B5EF4-FFF2-40B4-BE49-F238E27FC236}">
              <a16:creationId xmlns:a16="http://schemas.microsoft.com/office/drawing/2014/main" id="{9F3E8F04-9F0C-47E2-96E0-2214B9411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440000" cy="8060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12</xdr:col>
      <xdr:colOff>0</xdr:colOff>
      <xdr:row>3</xdr:row>
      <xdr:rowOff>137160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68735B1-D7A0-47D4-8FB2-DFA136A90916}"/>
            </a:ext>
          </a:extLst>
        </xdr:cNvPr>
        <xdr:cNvSpPr txBox="1"/>
      </xdr:nvSpPr>
      <xdr:spPr>
        <a:xfrm>
          <a:off x="2247900" y="53340"/>
          <a:ext cx="591312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kern="1200"/>
            <a:t>SIMULATEUR</a:t>
          </a:r>
          <a:r>
            <a:rPr lang="fr-FR" sz="1600" b="1" kern="1200" baseline="0"/>
            <a:t> TAUX D'EFFORT</a:t>
          </a:r>
          <a:br>
            <a:rPr lang="fr-FR" sz="1600" b="1" kern="1200" baseline="0"/>
          </a:br>
          <a:r>
            <a:rPr lang="fr-FR" sz="1600" b="1" kern="1200" baseline="0"/>
            <a:t>Tarifs au 1er janvier 2026</a:t>
          </a:r>
          <a:endParaRPr lang="fr-FR" sz="1600" b="1" kern="1200"/>
        </a:p>
      </xdr:txBody>
    </xdr:sp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1466670</xdr:colOff>
      <xdr:row>4</xdr:row>
      <xdr:rowOff>112667</xdr:rowOff>
    </xdr:to>
    <xdr:pic>
      <xdr:nvPicPr>
        <xdr:cNvPr id="4" name="Image 3" descr="Une image contenant logo&#10;&#10;Description générée automatiquement">
          <a:extLst>
            <a:ext uri="{FF2B5EF4-FFF2-40B4-BE49-F238E27FC236}">
              <a16:creationId xmlns:a16="http://schemas.microsoft.com/office/drawing/2014/main" id="{48FA0D2D-3E58-4525-922A-4249F067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440000" cy="8060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1466670</xdr:colOff>
      <xdr:row>0</xdr:row>
      <xdr:rowOff>840128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BA9551C-B739-FA51-C5B4-9B4122833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440000" cy="802028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2</xdr:row>
      <xdr:rowOff>82550</xdr:rowOff>
    </xdr:from>
    <xdr:to>
      <xdr:col>8</xdr:col>
      <xdr:colOff>546100</xdr:colOff>
      <xdr:row>2</xdr:row>
      <xdr:rowOff>889000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AA3A6F1-3DD6-43AD-B7FC-DA0A090033AC}"/>
            </a:ext>
          </a:extLst>
        </xdr:cNvPr>
        <xdr:cNvSpPr txBox="1"/>
      </xdr:nvSpPr>
      <xdr:spPr>
        <a:xfrm>
          <a:off x="2540000" y="82550"/>
          <a:ext cx="3949700" cy="806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 kern="1200">
              <a:solidFill>
                <a:srgbClr val="10C689"/>
              </a:solidFill>
              <a:latin typeface="Aptos" panose="020B0004020202020204" pitchFamily="34" charset="0"/>
            </a:rPr>
            <a:t>TARIFS AU 1er JANVIER 2026</a:t>
          </a:r>
        </a:p>
      </xdr:txBody>
    </xdr:sp>
    <xdr:clientData/>
  </xdr:twoCellAnchor>
  <xdr:twoCellAnchor>
    <xdr:from>
      <xdr:col>0</xdr:col>
      <xdr:colOff>2225040</xdr:colOff>
      <xdr:row>0</xdr:row>
      <xdr:rowOff>243840</xdr:rowOff>
    </xdr:from>
    <xdr:to>
      <xdr:col>10</xdr:col>
      <xdr:colOff>640080</xdr:colOff>
      <xdr:row>0</xdr:row>
      <xdr:rowOff>678180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A7C5C182-31C9-4DC6-BA4F-C803CCD5B684}"/>
            </a:ext>
          </a:extLst>
        </xdr:cNvPr>
        <xdr:cNvSpPr txBox="1"/>
      </xdr:nvSpPr>
      <xdr:spPr>
        <a:xfrm>
          <a:off x="2225040" y="243840"/>
          <a:ext cx="5791200" cy="43434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SIMULATEUR TAUX D'EFFORT - Tarifs au 1er janvier 2026</a:t>
          </a:r>
        </a:p>
      </xdr:txBody>
    </xdr:sp>
    <xdr:clientData/>
  </xdr:twoCellAnchor>
  <xdr:twoCellAnchor editAs="oneCell">
    <xdr:from>
      <xdr:col>0</xdr:col>
      <xdr:colOff>388620</xdr:colOff>
      <xdr:row>2</xdr:row>
      <xdr:rowOff>76200</xdr:rowOff>
    </xdr:from>
    <xdr:to>
      <xdr:col>0</xdr:col>
      <xdr:colOff>2419835</xdr:colOff>
      <xdr:row>2</xdr:row>
      <xdr:rowOff>891540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835AD8-2827-FBA0-9E12-DA5AA322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623060"/>
          <a:ext cx="2031215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89DB-D842-4439-85AA-C2207D4B22C9}">
  <sheetPr>
    <tabColor rgb="FF00B0F0"/>
  </sheetPr>
  <dimension ref="A6:L17"/>
  <sheetViews>
    <sheetView zoomScaleNormal="100" workbookViewId="0">
      <selection activeCell="F6" sqref="F6"/>
    </sheetView>
  </sheetViews>
  <sheetFormatPr baseColWidth="10" defaultRowHeight="14.4" x14ac:dyDescent="0.3"/>
  <cols>
    <col min="1" max="1" width="36.109375" style="46" bestFit="1" customWidth="1"/>
    <col min="2" max="2" width="10" style="46" customWidth="1"/>
    <col min="3" max="3" width="19.44140625" style="46" hidden="1" customWidth="1"/>
    <col min="4" max="5" width="10" style="46" customWidth="1"/>
    <col min="6" max="6" width="14.33203125" style="44" bestFit="1" customWidth="1"/>
    <col min="7" max="7" width="10.88671875" style="44" bestFit="1" customWidth="1"/>
    <col min="8" max="8" width="17" style="44" bestFit="1" customWidth="1"/>
    <col min="9" max="9" width="18.33203125" style="44" bestFit="1" customWidth="1"/>
    <col min="10" max="10" width="19" style="44" bestFit="1" customWidth="1"/>
    <col min="11" max="11" width="15.5546875" style="44" bestFit="1" customWidth="1"/>
    <col min="12" max="12" width="25.21875" style="44" bestFit="1" customWidth="1"/>
  </cols>
  <sheetData>
    <row r="6" spans="1:12" s="20" customFormat="1" ht="27" customHeight="1" x14ac:dyDescent="0.3">
      <c r="A6" s="24" t="s">
        <v>28</v>
      </c>
      <c r="C6" s="22"/>
      <c r="F6" s="59">
        <v>1500</v>
      </c>
      <c r="G6" s="44"/>
      <c r="H6" s="44"/>
      <c r="I6" s="44"/>
      <c r="J6" s="44"/>
      <c r="K6" s="44"/>
      <c r="L6" s="44"/>
    </row>
    <row r="8" spans="1:12" ht="15" thickBot="1" x14ac:dyDescent="0.35"/>
    <row r="9" spans="1:12" ht="33" customHeight="1" thickBot="1" x14ac:dyDescent="0.35">
      <c r="A9" s="71" t="s">
        <v>32</v>
      </c>
      <c r="B9" s="73" t="s">
        <v>21</v>
      </c>
      <c r="C9" s="74"/>
      <c r="D9" s="74"/>
      <c r="E9" s="74"/>
      <c r="F9" s="75"/>
      <c r="G9" s="73" t="s">
        <v>18</v>
      </c>
      <c r="H9" s="74"/>
      <c r="I9" s="74"/>
      <c r="J9" s="74"/>
      <c r="K9" s="74"/>
      <c r="L9" s="75"/>
    </row>
    <row r="10" spans="1:12" ht="42" thickBot="1" x14ac:dyDescent="0.35">
      <c r="A10" s="72"/>
      <c r="B10" s="18" t="s">
        <v>0</v>
      </c>
      <c r="C10" s="23" t="s">
        <v>25</v>
      </c>
      <c r="D10" s="18" t="s">
        <v>19</v>
      </c>
      <c r="E10" s="18" t="s">
        <v>20</v>
      </c>
      <c r="F10" s="58" t="s">
        <v>47</v>
      </c>
      <c r="G10" s="45" t="s">
        <v>43</v>
      </c>
      <c r="H10" s="45" t="s">
        <v>36</v>
      </c>
      <c r="I10" s="45" t="s">
        <v>37</v>
      </c>
      <c r="J10" s="45" t="s">
        <v>38</v>
      </c>
      <c r="K10" s="45" t="s">
        <v>22</v>
      </c>
      <c r="L10" s="45" t="s">
        <v>39</v>
      </c>
    </row>
    <row r="11" spans="1:12" ht="21.6" customHeight="1" thickBot="1" x14ac:dyDescent="0.35">
      <c r="A11" s="52" t="s">
        <v>1</v>
      </c>
      <c r="B11" s="53">
        <v>4.5999999999999999E-3</v>
      </c>
      <c r="C11" s="49">
        <f t="shared" ref="C11:C17" si="0">(B11*$F$6)</f>
        <v>6.8999999999999995</v>
      </c>
      <c r="D11" s="49">
        <v>3.06</v>
      </c>
      <c r="E11" s="54">
        <v>5.3</v>
      </c>
      <c r="F11" s="68">
        <f>IF(C11&lt;=D11,D11,IF(C11&gt;=E11,E11,C11))</f>
        <v>5.3</v>
      </c>
      <c r="G11" s="65">
        <v>1</v>
      </c>
      <c r="H11" s="65"/>
      <c r="I11" s="55"/>
      <c r="J11" s="55"/>
      <c r="K11" s="55"/>
      <c r="L11" s="55" t="s">
        <v>40</v>
      </c>
    </row>
    <row r="12" spans="1:12" ht="22.05" customHeight="1" thickBot="1" x14ac:dyDescent="0.35">
      <c r="A12" s="10" t="s">
        <v>3</v>
      </c>
      <c r="B12" s="11">
        <v>2.5999999999999998E-4</v>
      </c>
      <c r="C12" s="56">
        <f t="shared" si="0"/>
        <v>0.38999999999999996</v>
      </c>
      <c r="D12" s="12">
        <v>0.1</v>
      </c>
      <c r="E12" s="12">
        <v>0.4</v>
      </c>
      <c r="F12" s="69">
        <f t="shared" ref="F12:F17" si="1">IF(C12&lt;=D12,D12,IF(C12&gt;=E12,E12,C12))</f>
        <v>0.38999999999999996</v>
      </c>
      <c r="G12" s="66"/>
      <c r="H12" s="66">
        <v>3</v>
      </c>
      <c r="I12" s="12">
        <v>3.3</v>
      </c>
      <c r="J12" s="13"/>
      <c r="K12" s="13"/>
      <c r="L12" s="13"/>
    </row>
    <row r="13" spans="1:12" ht="22.05" customHeight="1" thickBot="1" x14ac:dyDescent="0.35">
      <c r="A13" s="2" t="s">
        <v>5</v>
      </c>
      <c r="B13" s="63">
        <v>6.6299999999999996E-3</v>
      </c>
      <c r="C13" s="57">
        <f t="shared" si="0"/>
        <v>9.9450000000000003</v>
      </c>
      <c r="D13" s="4">
        <v>4</v>
      </c>
      <c r="E13" s="4">
        <v>11.7</v>
      </c>
      <c r="F13" s="70">
        <f t="shared" si="1"/>
        <v>9.9450000000000003</v>
      </c>
      <c r="G13" s="67"/>
      <c r="H13" s="67"/>
      <c r="I13" s="4"/>
      <c r="J13" s="4">
        <v>1.5</v>
      </c>
      <c r="K13" s="4">
        <v>4.1500000000000004</v>
      </c>
      <c r="L13" s="4" t="s">
        <v>41</v>
      </c>
    </row>
    <row r="14" spans="1:12" ht="22.05" customHeight="1" thickBot="1" x14ac:dyDescent="0.35">
      <c r="A14" s="2" t="s">
        <v>33</v>
      </c>
      <c r="B14" s="3">
        <v>4.5999999999999999E-3</v>
      </c>
      <c r="C14" s="57">
        <f t="shared" ref="C14" si="2">(B14*$F$6)</f>
        <v>6.8999999999999995</v>
      </c>
      <c r="D14" s="4">
        <v>3.06</v>
      </c>
      <c r="E14" s="4">
        <v>5.3</v>
      </c>
      <c r="F14" s="70">
        <f t="shared" ref="F14" si="3">IF(C14&lt;=D14,D14,IF(C14&gt;=E14,E14,C14))</f>
        <v>5.3</v>
      </c>
      <c r="G14" s="67"/>
      <c r="H14" s="67"/>
      <c r="I14" s="4"/>
      <c r="J14" s="4"/>
      <c r="K14" s="4"/>
      <c r="L14" s="4" t="s">
        <v>40</v>
      </c>
    </row>
    <row r="15" spans="1:12" ht="22.05" customHeight="1" thickBot="1" x14ac:dyDescent="0.35">
      <c r="A15" s="2" t="s">
        <v>7</v>
      </c>
      <c r="B15" s="63">
        <v>4.28E-3</v>
      </c>
      <c r="C15" s="57">
        <f t="shared" si="0"/>
        <v>6.42</v>
      </c>
      <c r="D15" s="4">
        <v>3.8</v>
      </c>
      <c r="E15" s="4">
        <v>7</v>
      </c>
      <c r="F15" s="70">
        <f t="shared" si="1"/>
        <v>6.42</v>
      </c>
      <c r="G15" s="67"/>
      <c r="H15" s="67"/>
      <c r="I15" s="4"/>
      <c r="J15" s="4">
        <v>1.5</v>
      </c>
      <c r="K15" s="4">
        <v>4.1500000000000004</v>
      </c>
      <c r="L15" s="8" t="s">
        <v>42</v>
      </c>
    </row>
    <row r="16" spans="1:12" ht="22.05" customHeight="1" thickBot="1" x14ac:dyDescent="0.35">
      <c r="A16" s="2" t="s">
        <v>35</v>
      </c>
      <c r="B16" s="63">
        <v>1.0200000000000001E-3</v>
      </c>
      <c r="C16" s="57">
        <f t="shared" si="0"/>
        <v>1.53</v>
      </c>
      <c r="D16" s="4">
        <v>0.82</v>
      </c>
      <c r="E16" s="4">
        <v>2.0499999999999998</v>
      </c>
      <c r="F16" s="70">
        <f t="shared" si="1"/>
        <v>1.53</v>
      </c>
      <c r="G16" s="67"/>
      <c r="H16" s="67">
        <v>3</v>
      </c>
      <c r="I16" s="4">
        <v>3.3</v>
      </c>
      <c r="J16" s="8"/>
      <c r="K16" s="8"/>
      <c r="L16" s="8"/>
    </row>
    <row r="17" spans="1:12" ht="22.05" customHeight="1" thickBot="1" x14ac:dyDescent="0.35">
      <c r="A17" s="2" t="s">
        <v>10</v>
      </c>
      <c r="B17" s="3">
        <v>6.5000000000000002E-2</v>
      </c>
      <c r="C17" s="57">
        <f t="shared" si="0"/>
        <v>97.5</v>
      </c>
      <c r="D17" s="4">
        <v>25</v>
      </c>
      <c r="E17" s="4">
        <v>110</v>
      </c>
      <c r="F17" s="70">
        <f t="shared" si="1"/>
        <v>97.5</v>
      </c>
      <c r="G17" s="67"/>
      <c r="H17" s="67"/>
      <c r="I17" s="8"/>
      <c r="J17" s="8"/>
      <c r="K17" s="8"/>
      <c r="L17" s="8"/>
    </row>
  </sheetData>
  <sheetProtection algorithmName="SHA-512" hashValue="mg6wvw2k6mbED3yktOQFlq542hEmcW3sZkxCe0dawkoORmjYKxhNTiEmVOA9sL++/d4R5LKxz2ePbQCC35qFFw==" saltValue="q9VrAteWgAHqFK0Uh57FJA==" spinCount="100000" sheet="1" selectLockedCells="1"/>
  <mergeCells count="3">
    <mergeCell ref="A9:A10"/>
    <mergeCell ref="B9:F9"/>
    <mergeCell ref="G9:L9"/>
  </mergeCells>
  <pageMargins left="0.39370078740157483" right="0.39370078740157483" top="0.39370078740157483" bottom="0.39370078740157483" header="0.39370078740157483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2A99-8831-44BF-BB1A-A3D652E538DC}">
  <sheetPr>
    <tabColor rgb="FF00B0F0"/>
  </sheetPr>
  <dimension ref="A5:L17"/>
  <sheetViews>
    <sheetView zoomScaleNormal="100" workbookViewId="0">
      <selection activeCell="F6" sqref="F6"/>
    </sheetView>
  </sheetViews>
  <sheetFormatPr baseColWidth="10" defaultRowHeight="14.4" x14ac:dyDescent="0.3"/>
  <cols>
    <col min="1" max="1" width="36.109375" bestFit="1" customWidth="1"/>
    <col min="2" max="2" width="10" customWidth="1"/>
    <col min="3" max="3" width="19.44140625" hidden="1" customWidth="1"/>
    <col min="4" max="5" width="10" customWidth="1"/>
    <col min="6" max="6" width="14.33203125" style="44" bestFit="1" customWidth="1"/>
    <col min="7" max="7" width="10.88671875" style="44" bestFit="1" customWidth="1"/>
    <col min="8" max="8" width="17" style="44" bestFit="1" customWidth="1"/>
    <col min="9" max="9" width="18.33203125" style="44" bestFit="1" customWidth="1"/>
    <col min="10" max="10" width="19" style="44" bestFit="1" customWidth="1"/>
    <col min="11" max="11" width="15.5546875" style="44" bestFit="1" customWidth="1"/>
    <col min="12" max="12" width="25.21875" style="44" bestFit="1" customWidth="1"/>
  </cols>
  <sheetData>
    <row r="5" spans="1:12" ht="14.4" customHeight="1" x14ac:dyDescent="0.3"/>
    <row r="6" spans="1:12" s="20" customFormat="1" ht="27" customHeight="1" x14ac:dyDescent="0.3">
      <c r="A6" s="61" t="s">
        <v>28</v>
      </c>
      <c r="C6" s="22"/>
      <c r="F6" s="59">
        <v>1500</v>
      </c>
      <c r="G6" s="44"/>
      <c r="H6" s="44"/>
      <c r="I6" s="44"/>
      <c r="J6" s="44"/>
      <c r="K6" s="44"/>
      <c r="L6" s="44"/>
    </row>
    <row r="8" spans="1:12" ht="15" thickBot="1" x14ac:dyDescent="0.35"/>
    <row r="9" spans="1:12" ht="33" customHeight="1" thickBot="1" x14ac:dyDescent="0.35">
      <c r="A9" s="71" t="s">
        <v>32</v>
      </c>
      <c r="B9" s="76" t="s">
        <v>21</v>
      </c>
      <c r="C9" s="77"/>
      <c r="D9" s="77"/>
      <c r="E9" s="77"/>
      <c r="F9" s="78"/>
      <c r="G9" s="73" t="s">
        <v>18</v>
      </c>
      <c r="H9" s="74"/>
      <c r="I9" s="74"/>
      <c r="J9" s="74"/>
      <c r="K9" s="74"/>
      <c r="L9" s="75"/>
    </row>
    <row r="10" spans="1:12" ht="42" thickBot="1" x14ac:dyDescent="0.35">
      <c r="A10" s="72"/>
      <c r="B10" s="18" t="s">
        <v>0</v>
      </c>
      <c r="C10" s="23" t="s">
        <v>25</v>
      </c>
      <c r="D10" s="18" t="s">
        <v>19</v>
      </c>
      <c r="E10" s="18" t="s">
        <v>20</v>
      </c>
      <c r="F10" s="58" t="s">
        <v>47</v>
      </c>
      <c r="G10" s="45" t="s">
        <v>43</v>
      </c>
      <c r="H10" s="45" t="s">
        <v>36</v>
      </c>
      <c r="I10" s="45" t="s">
        <v>37</v>
      </c>
      <c r="J10" s="45" t="s">
        <v>38</v>
      </c>
      <c r="K10" s="45" t="s">
        <v>22</v>
      </c>
      <c r="L10" s="45" t="s">
        <v>39</v>
      </c>
    </row>
    <row r="11" spans="1:12" ht="22.05" customHeight="1" thickBot="1" x14ac:dyDescent="0.35">
      <c r="A11" s="47" t="s">
        <v>2</v>
      </c>
      <c r="B11" s="48">
        <v>7.0000000000000001E-3</v>
      </c>
      <c r="C11" s="49">
        <f t="shared" ref="C11:C17" si="0">(B11*$F$6)</f>
        <v>10.5</v>
      </c>
      <c r="D11" s="50">
        <v>4.9000000000000004</v>
      </c>
      <c r="E11" s="50">
        <v>6.3</v>
      </c>
      <c r="F11" s="68">
        <f t="shared" ref="F11:F17" si="1">IF(C11&lt;=D11,D11,IF(C11&gt;=E11,E11,C11))</f>
        <v>6.3</v>
      </c>
      <c r="G11" s="65">
        <v>1</v>
      </c>
      <c r="H11" s="65"/>
      <c r="I11" s="51"/>
      <c r="J11" s="51"/>
      <c r="K11" s="51"/>
      <c r="L11" s="55" t="s">
        <v>40</v>
      </c>
    </row>
    <row r="12" spans="1:12" ht="22.05" customHeight="1" thickBot="1" x14ac:dyDescent="0.35">
      <c r="A12" s="14" t="s">
        <v>4</v>
      </c>
      <c r="B12" s="15">
        <v>3.5E-4</v>
      </c>
      <c r="C12" s="21">
        <f t="shared" si="0"/>
        <v>0.52500000000000002</v>
      </c>
      <c r="D12" s="16">
        <v>0.27</v>
      </c>
      <c r="E12" s="16">
        <v>0.48</v>
      </c>
      <c r="F12" s="69">
        <f t="shared" si="1"/>
        <v>0.48</v>
      </c>
      <c r="G12" s="66"/>
      <c r="H12" s="66">
        <v>3.6</v>
      </c>
      <c r="I12" s="16">
        <v>3.9</v>
      </c>
      <c r="J12" s="17"/>
      <c r="K12" s="17"/>
      <c r="L12" s="13"/>
    </row>
    <row r="13" spans="1:12" ht="22.05" customHeight="1" thickBot="1" x14ac:dyDescent="0.35">
      <c r="A13" s="5" t="s">
        <v>6</v>
      </c>
      <c r="B13" s="6">
        <v>1.4E-2</v>
      </c>
      <c r="C13" s="21">
        <f t="shared" si="0"/>
        <v>21</v>
      </c>
      <c r="D13" s="7">
        <v>10.199999999999999</v>
      </c>
      <c r="E13" s="7">
        <v>14.3</v>
      </c>
      <c r="F13" s="70">
        <f t="shared" si="1"/>
        <v>14.3</v>
      </c>
      <c r="G13" s="67"/>
      <c r="H13" s="67"/>
      <c r="I13" s="7"/>
      <c r="J13" s="4">
        <v>1.5</v>
      </c>
      <c r="K13" s="7">
        <v>4.1500000000000004</v>
      </c>
      <c r="L13" s="4" t="s">
        <v>41</v>
      </c>
    </row>
    <row r="14" spans="1:12" ht="22.05" customHeight="1" thickBot="1" x14ac:dyDescent="0.35">
      <c r="A14" s="5" t="s">
        <v>34</v>
      </c>
      <c r="B14" s="6">
        <v>7.0000000000000001E-3</v>
      </c>
      <c r="C14" s="21">
        <f t="shared" ref="C14" si="2">(B14*$F$6)</f>
        <v>10.5</v>
      </c>
      <c r="D14" s="7">
        <v>4.9000000000000004</v>
      </c>
      <c r="E14" s="7">
        <v>6.3</v>
      </c>
      <c r="F14" s="70">
        <f t="shared" ref="F14" si="3">IF(C14&lt;=D14,D14,IF(C14&gt;=E14,E14,C14))</f>
        <v>6.3</v>
      </c>
      <c r="G14" s="67"/>
      <c r="H14" s="67"/>
      <c r="I14" s="7"/>
      <c r="J14" s="4"/>
      <c r="K14" s="7"/>
      <c r="L14" s="4" t="s">
        <v>40</v>
      </c>
    </row>
    <row r="15" spans="1:12" ht="22.05" customHeight="1" thickBot="1" x14ac:dyDescent="0.35">
      <c r="A15" s="5" t="s">
        <v>8</v>
      </c>
      <c r="B15" s="6">
        <v>1.4E-2</v>
      </c>
      <c r="C15" s="21">
        <f t="shared" si="0"/>
        <v>21</v>
      </c>
      <c r="D15" s="7">
        <v>5.6</v>
      </c>
      <c r="E15" s="7">
        <v>8.1999999999999993</v>
      </c>
      <c r="F15" s="70">
        <f t="shared" si="1"/>
        <v>8.1999999999999993</v>
      </c>
      <c r="G15" s="67"/>
      <c r="H15" s="67"/>
      <c r="I15" s="7"/>
      <c r="J15" s="4">
        <v>1.5</v>
      </c>
      <c r="K15" s="7">
        <v>4.1500000000000004</v>
      </c>
      <c r="L15" s="8" t="s">
        <v>42</v>
      </c>
    </row>
    <row r="16" spans="1:12" ht="22.05" customHeight="1" thickBot="1" x14ac:dyDescent="0.35">
      <c r="A16" s="5" t="s">
        <v>9</v>
      </c>
      <c r="B16" s="64">
        <v>2.0400000000000001E-3</v>
      </c>
      <c r="C16" s="21">
        <f t="shared" si="0"/>
        <v>3.06</v>
      </c>
      <c r="D16" s="7">
        <v>1.02</v>
      </c>
      <c r="E16" s="7">
        <v>2.35</v>
      </c>
      <c r="F16" s="70">
        <f>IF(C16&lt;=D16,D16,IF(C16&gt;=E16,E16,C16))</f>
        <v>2.35</v>
      </c>
      <c r="G16" s="67"/>
      <c r="H16" s="67">
        <v>3.6</v>
      </c>
      <c r="I16" s="7">
        <v>3.9</v>
      </c>
      <c r="J16" s="9"/>
      <c r="K16" s="9"/>
      <c r="L16" s="8"/>
    </row>
    <row r="17" spans="1:12" ht="22.05" customHeight="1" thickBot="1" x14ac:dyDescent="0.35">
      <c r="A17" s="5" t="s">
        <v>11</v>
      </c>
      <c r="B17" s="6">
        <v>7.4999999999999997E-2</v>
      </c>
      <c r="C17" s="21">
        <f t="shared" si="0"/>
        <v>112.5</v>
      </c>
      <c r="D17" s="7">
        <v>40.799999999999997</v>
      </c>
      <c r="E17" s="7">
        <v>112.2</v>
      </c>
      <c r="F17" s="70">
        <f t="shared" si="1"/>
        <v>112.2</v>
      </c>
      <c r="G17" s="67"/>
      <c r="H17" s="67"/>
      <c r="I17" s="9"/>
      <c r="J17" s="9"/>
      <c r="K17" s="9"/>
      <c r="L17" s="8"/>
    </row>
  </sheetData>
  <sheetProtection algorithmName="SHA-512" hashValue="o1B7X3SdHzPmVHQU0ijyrKlX9rTKSD6yYw5weE7dR6QQV9tKhHgDVKgICpgOmNTPwDnirW0qzw3PlqtESwdEvw==" saltValue="Ce69B/gBKSpw2F1c/OOdUQ==" spinCount="100000" sheet="1" selectLockedCells="1"/>
  <mergeCells count="3">
    <mergeCell ref="A9:A10"/>
    <mergeCell ref="B9:F9"/>
    <mergeCell ref="G9:L9"/>
  </mergeCells>
  <dataValidations count="1">
    <dataValidation type="whole" allowBlank="1" showInputMessage="1" showErrorMessage="1" sqref="F6" xr:uid="{F6A89ED4-26F7-4EF3-9653-C6D2DAD6986D}">
      <formula1>0</formula1>
      <formula2>900000</formula2>
    </dataValidation>
  </dataValidations>
  <pageMargins left="0.39370078740157483" right="0.39370078740157483" top="0.39370078740157483" bottom="0.39370078740157483" header="0.39370078740157483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9F32-E6E4-463B-9901-66C37AABE1D5}">
  <sheetPr>
    <tabColor rgb="FF10C689"/>
  </sheetPr>
  <dimension ref="A1:L16"/>
  <sheetViews>
    <sheetView tabSelected="1" workbookViewId="0">
      <selection activeCell="F2" sqref="F2"/>
    </sheetView>
  </sheetViews>
  <sheetFormatPr baseColWidth="10" defaultRowHeight="14.4" x14ac:dyDescent="0.3"/>
  <cols>
    <col min="1" max="1" width="43.6640625" style="1" customWidth="1"/>
    <col min="2" max="4" width="10.77734375" style="19" customWidth="1"/>
    <col min="5" max="5" width="8.109375" style="19" hidden="1" customWidth="1"/>
    <col min="6" max="6" width="20.77734375" style="19" customWidth="1"/>
    <col min="7" max="9" width="10.77734375" style="19" customWidth="1"/>
    <col min="10" max="10" width="15" style="1" hidden="1" customWidth="1"/>
    <col min="11" max="11" width="20.77734375" style="1" customWidth="1"/>
    <col min="12" max="16384" width="11.5546875" style="1"/>
  </cols>
  <sheetData>
    <row r="1" spans="1:12" ht="87.6" customHeight="1" x14ac:dyDescent="0.3"/>
    <row r="2" spans="1:12" s="26" customFormat="1" ht="34.200000000000003" customHeight="1" thickBot="1" x14ac:dyDescent="0.35">
      <c r="A2" s="62" t="s">
        <v>28</v>
      </c>
      <c r="B2" s="27"/>
      <c r="C2" s="27"/>
      <c r="D2" s="27"/>
      <c r="E2" s="27"/>
      <c r="F2" s="60">
        <v>1500</v>
      </c>
      <c r="G2" s="25"/>
      <c r="H2" s="25"/>
      <c r="I2" s="25"/>
    </row>
    <row r="3" spans="1:12" ht="77.400000000000006" customHeight="1" thickBot="1" x14ac:dyDescent="0.35">
      <c r="A3" s="79"/>
      <c r="B3" s="80"/>
      <c r="C3" s="80"/>
      <c r="D3" s="80"/>
      <c r="E3" s="80"/>
      <c r="F3" s="80"/>
      <c r="G3" s="80"/>
      <c r="H3" s="80"/>
      <c r="I3" s="80"/>
      <c r="J3" s="81"/>
      <c r="K3" s="81"/>
    </row>
    <row r="4" spans="1:12" ht="29.4" customHeight="1" thickBot="1" x14ac:dyDescent="0.35">
      <c r="A4" s="28" t="s">
        <v>23</v>
      </c>
      <c r="B4" s="88" t="s">
        <v>29</v>
      </c>
      <c r="C4" s="89"/>
      <c r="D4" s="89"/>
      <c r="E4" s="90"/>
      <c r="F4" s="90"/>
      <c r="G4" s="93" t="s">
        <v>44</v>
      </c>
      <c r="H4" s="81"/>
      <c r="I4" s="81"/>
      <c r="J4" s="81"/>
      <c r="K4" s="81"/>
    </row>
    <row r="5" spans="1:12" ht="15" thickBot="1" x14ac:dyDescent="0.35">
      <c r="A5" s="30"/>
      <c r="B5" s="91" t="s">
        <v>46</v>
      </c>
      <c r="C5" s="91"/>
      <c r="D5" s="91"/>
      <c r="E5" s="90"/>
      <c r="F5" s="90"/>
      <c r="G5" s="92" t="s">
        <v>45</v>
      </c>
      <c r="H5" s="92"/>
      <c r="I5" s="92"/>
      <c r="J5" s="81"/>
      <c r="K5" s="81"/>
    </row>
    <row r="6" spans="1:12" ht="25.2" customHeight="1" thickBot="1" x14ac:dyDescent="0.35">
      <c r="A6" s="30"/>
      <c r="B6" s="31" t="s">
        <v>0</v>
      </c>
      <c r="C6" s="31" t="s">
        <v>19</v>
      </c>
      <c r="D6" s="31" t="s">
        <v>20</v>
      </c>
      <c r="E6" s="33" t="s">
        <v>26</v>
      </c>
      <c r="F6" s="33" t="s">
        <v>27</v>
      </c>
      <c r="G6" s="32" t="s">
        <v>0</v>
      </c>
      <c r="H6" s="29" t="s">
        <v>19</v>
      </c>
      <c r="I6" s="29" t="s">
        <v>20</v>
      </c>
      <c r="J6" s="41" t="s">
        <v>26</v>
      </c>
      <c r="K6" s="41" t="s">
        <v>27</v>
      </c>
    </row>
    <row r="7" spans="1:12" s="26" customFormat="1" ht="28.95" customHeight="1" thickBot="1" x14ac:dyDescent="0.35">
      <c r="A7" s="28" t="s">
        <v>24</v>
      </c>
      <c r="B7" s="34">
        <v>1E-3</v>
      </c>
      <c r="C7" s="35">
        <v>1.5</v>
      </c>
      <c r="D7" s="35">
        <v>3.5</v>
      </c>
      <c r="E7" s="35">
        <f>$F$2*B7</f>
        <v>1.5</v>
      </c>
      <c r="F7" s="36">
        <f>IF(E7&lt;=C7,C7,IF(E7&gt;=D7,D7,E7))</f>
        <v>1.5</v>
      </c>
      <c r="G7" s="37">
        <v>2E-3</v>
      </c>
      <c r="H7" s="38">
        <v>3</v>
      </c>
      <c r="I7" s="38">
        <v>7</v>
      </c>
      <c r="J7" s="42">
        <f>$F$2*G7</f>
        <v>3</v>
      </c>
      <c r="K7" s="43">
        <f>IF(J7&lt;=H7,H7,IF(J7&gt;=I7,I7,J7))</f>
        <v>3</v>
      </c>
    </row>
    <row r="8" spans="1:12" s="26" customFormat="1" ht="28.95" customHeight="1" thickBot="1" x14ac:dyDescent="0.35">
      <c r="A8" s="28" t="s">
        <v>30</v>
      </c>
      <c r="B8" s="34">
        <v>1E-3</v>
      </c>
      <c r="C8" s="35">
        <v>7.5</v>
      </c>
      <c r="D8" s="35">
        <v>17.5</v>
      </c>
      <c r="E8" s="35">
        <f>$F$2*B8</f>
        <v>1.5</v>
      </c>
      <c r="F8" s="36">
        <f>IF(E8&lt;=C8,C8,IF(E8&gt;=D8,D8,E8))</f>
        <v>7.5</v>
      </c>
      <c r="G8" s="37">
        <v>2E-3</v>
      </c>
      <c r="H8" s="38">
        <v>15</v>
      </c>
      <c r="I8" s="38">
        <v>35</v>
      </c>
      <c r="J8" s="42">
        <f>$F$2*G8</f>
        <v>3</v>
      </c>
      <c r="K8" s="43">
        <f>IF(J8&lt;=H8,H8,IF(J8&gt;=I8,I8,J8))</f>
        <v>15</v>
      </c>
    </row>
    <row r="9" spans="1:12" s="26" customFormat="1" ht="28.95" customHeight="1" thickBot="1" x14ac:dyDescent="0.35">
      <c r="A9" s="28" t="s">
        <v>31</v>
      </c>
      <c r="B9" s="34">
        <v>1E-3</v>
      </c>
      <c r="C9" s="35">
        <v>10.5</v>
      </c>
      <c r="D9" s="35">
        <v>24.5</v>
      </c>
      <c r="E9" s="35">
        <f>$F$2*B9</f>
        <v>1.5</v>
      </c>
      <c r="F9" s="36">
        <f>IF(E9&lt;=C9,C9,IF(E9&gt;=D9,D9,E9))</f>
        <v>10.5</v>
      </c>
      <c r="G9" s="37">
        <v>2E-3</v>
      </c>
      <c r="H9" s="38">
        <v>21</v>
      </c>
      <c r="I9" s="38">
        <v>49</v>
      </c>
      <c r="J9" s="42">
        <f>$F$2*G9</f>
        <v>3</v>
      </c>
      <c r="K9" s="43">
        <f>IF(J9&lt;=H9,H9,IF(J9&gt;=I9,I9,J9))</f>
        <v>21</v>
      </c>
    </row>
    <row r="10" spans="1:12" s="26" customFormat="1" ht="7.95" customHeight="1" thickBot="1" x14ac:dyDescent="0.35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7"/>
      <c r="L10" s="40"/>
    </row>
    <row r="11" spans="1:12" s="26" customFormat="1" ht="22.05" customHeight="1" thickBot="1" x14ac:dyDescent="0.35">
      <c r="A11" s="28" t="s">
        <v>17</v>
      </c>
      <c r="B11" s="82"/>
      <c r="C11" s="83"/>
      <c r="D11" s="83"/>
      <c r="E11" s="83"/>
      <c r="F11" s="83"/>
      <c r="G11" s="83"/>
      <c r="H11" s="83"/>
      <c r="I11" s="83"/>
      <c r="J11" s="83"/>
      <c r="K11" s="84"/>
    </row>
    <row r="12" spans="1:12" s="26" customFormat="1" ht="28.95" customHeight="1" thickBot="1" x14ac:dyDescent="0.35">
      <c r="A12" s="39" t="s">
        <v>12</v>
      </c>
      <c r="B12" s="34">
        <v>0.01</v>
      </c>
      <c r="C12" s="35">
        <v>4</v>
      </c>
      <c r="D12" s="35">
        <v>20</v>
      </c>
      <c r="E12" s="35">
        <f t="shared" ref="E12:E16" si="0">$F$2*B12</f>
        <v>15</v>
      </c>
      <c r="F12" s="36">
        <f t="shared" ref="F12:F16" si="1">IF(E12&lt;=C12,C12,IF(E12&gt;=D12,D12,E12))</f>
        <v>15</v>
      </c>
      <c r="G12" s="37">
        <v>0.02</v>
      </c>
      <c r="H12" s="38">
        <v>8</v>
      </c>
      <c r="I12" s="38">
        <v>40</v>
      </c>
      <c r="J12" s="42">
        <f t="shared" ref="J12:J16" si="2">$F$2*G12</f>
        <v>30</v>
      </c>
      <c r="K12" s="43">
        <f t="shared" ref="K12:K16" si="3">IF(J12&lt;=H12,H12,IF(J12&gt;=I12,I12,J12))</f>
        <v>30</v>
      </c>
    </row>
    <row r="13" spans="1:12" s="26" customFormat="1" ht="28.95" customHeight="1" thickBot="1" x14ac:dyDescent="0.35">
      <c r="A13" s="39" t="s">
        <v>13</v>
      </c>
      <c r="B13" s="34">
        <v>1.2999999999999999E-2</v>
      </c>
      <c r="C13" s="35">
        <v>7</v>
      </c>
      <c r="D13" s="35">
        <v>35</v>
      </c>
      <c r="E13" s="35">
        <f t="shared" si="0"/>
        <v>19.5</v>
      </c>
      <c r="F13" s="36">
        <f t="shared" si="1"/>
        <v>19.5</v>
      </c>
      <c r="G13" s="37">
        <v>2.5999999999999999E-2</v>
      </c>
      <c r="H13" s="38">
        <v>14</v>
      </c>
      <c r="I13" s="38">
        <v>70</v>
      </c>
      <c r="J13" s="42">
        <f t="shared" si="2"/>
        <v>39</v>
      </c>
      <c r="K13" s="43">
        <f t="shared" si="3"/>
        <v>39</v>
      </c>
    </row>
    <row r="14" spans="1:12" s="26" customFormat="1" ht="28.95" customHeight="1" thickBot="1" x14ac:dyDescent="0.35">
      <c r="A14" s="39" t="s">
        <v>14</v>
      </c>
      <c r="B14" s="34">
        <v>1.4999999999999999E-2</v>
      </c>
      <c r="C14" s="35">
        <v>9</v>
      </c>
      <c r="D14" s="35">
        <v>45</v>
      </c>
      <c r="E14" s="35">
        <f t="shared" si="0"/>
        <v>22.5</v>
      </c>
      <c r="F14" s="36">
        <f t="shared" si="1"/>
        <v>22.5</v>
      </c>
      <c r="G14" s="37">
        <v>0.03</v>
      </c>
      <c r="H14" s="38">
        <v>18</v>
      </c>
      <c r="I14" s="38">
        <v>90</v>
      </c>
      <c r="J14" s="42">
        <f t="shared" si="2"/>
        <v>45</v>
      </c>
      <c r="K14" s="43">
        <f t="shared" si="3"/>
        <v>45</v>
      </c>
    </row>
    <row r="15" spans="1:12" s="26" customFormat="1" ht="28.95" customHeight="1" thickBot="1" x14ac:dyDescent="0.35">
      <c r="A15" s="39" t="s">
        <v>15</v>
      </c>
      <c r="B15" s="34">
        <v>1.2E-2</v>
      </c>
      <c r="C15" s="35">
        <v>6</v>
      </c>
      <c r="D15" s="35">
        <v>30</v>
      </c>
      <c r="E15" s="35">
        <f t="shared" si="0"/>
        <v>18</v>
      </c>
      <c r="F15" s="36">
        <f t="shared" si="1"/>
        <v>18</v>
      </c>
      <c r="G15" s="37">
        <v>2.4E-2</v>
      </c>
      <c r="H15" s="38">
        <v>12</v>
      </c>
      <c r="I15" s="38">
        <v>60</v>
      </c>
      <c r="J15" s="42">
        <f t="shared" si="2"/>
        <v>36</v>
      </c>
      <c r="K15" s="43">
        <f t="shared" si="3"/>
        <v>36</v>
      </c>
    </row>
    <row r="16" spans="1:12" s="26" customFormat="1" ht="28.95" customHeight="1" thickBot="1" x14ac:dyDescent="0.35">
      <c r="A16" s="39" t="s">
        <v>16</v>
      </c>
      <c r="B16" s="34">
        <v>5.0000000000000001E-3</v>
      </c>
      <c r="C16" s="35">
        <v>1</v>
      </c>
      <c r="D16" s="35">
        <v>5</v>
      </c>
      <c r="E16" s="35">
        <f t="shared" si="0"/>
        <v>7.5</v>
      </c>
      <c r="F16" s="36">
        <f t="shared" si="1"/>
        <v>5</v>
      </c>
      <c r="G16" s="37">
        <v>0.01</v>
      </c>
      <c r="H16" s="38">
        <v>2</v>
      </c>
      <c r="I16" s="38">
        <v>10</v>
      </c>
      <c r="J16" s="42">
        <f t="shared" si="2"/>
        <v>15</v>
      </c>
      <c r="K16" s="43">
        <f t="shared" si="3"/>
        <v>10</v>
      </c>
    </row>
  </sheetData>
  <sheetProtection algorithmName="SHA-512" hashValue="a9+NRmyKb19ALf/8kwV1vF2V4ToTT2MZyKiZ6046KNhu8VlBtA1y5oj3TDGXKsFwfkEGVH0gHKU7j4QTHxfd7Q==" saltValue="rUvoMlPPOsX8qLMa5qnXLA==" spinCount="100000" sheet="1" selectLockedCells="1"/>
  <mergeCells count="7">
    <mergeCell ref="A3:K3"/>
    <mergeCell ref="B11:K11"/>
    <mergeCell ref="A10:K10"/>
    <mergeCell ref="B4:F4"/>
    <mergeCell ref="B5:F5"/>
    <mergeCell ref="G5:K5"/>
    <mergeCell ref="G4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SIMULATEUR ENFANCE ROMAGNE</vt:lpstr>
      <vt:lpstr>SIMULATEUR ENFANCE EXTERIEUR</vt:lpstr>
      <vt:lpstr>SIMULATEUR ESCALE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Agents Administratifs</dc:creator>
  <cp:lastModifiedBy>Conseiller Numérique Romagné</cp:lastModifiedBy>
  <cp:lastPrinted>2025-01-14T17:05:17Z</cp:lastPrinted>
  <dcterms:created xsi:type="dcterms:W3CDTF">2025-01-14T16:10:58Z</dcterms:created>
  <dcterms:modified xsi:type="dcterms:W3CDTF">2026-01-07T09:36:03Z</dcterms:modified>
</cp:coreProperties>
</file>